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R:\Poste-INGE\MandatDonnees\Ingénieur\Chantier 2 - Catalogue données\20180605 - Finalisation fichiers\"/>
    </mc:Choice>
  </mc:AlternateContent>
  <xr:revisionPtr revIDLastSave="0" documentId="8_{E5BAC4D4-41E4-4D02-8797-5ED92A80CE0C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données" sheetId="4" r:id="rId1"/>
    <sheet name="graphiques-1" sheetId="1" r:id="rId2"/>
    <sheet name="graphiques-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4" l="1"/>
  <c r="K13" i="4"/>
  <c r="I13" i="4"/>
  <c r="E13" i="4"/>
  <c r="C13" i="4"/>
  <c r="B12" i="4"/>
  <c r="O12" i="4"/>
  <c r="G12" i="4"/>
  <c r="B11" i="4"/>
  <c r="O11" i="4"/>
  <c r="G11" i="4"/>
  <c r="B10" i="4"/>
  <c r="J10" i="4" s="1"/>
  <c r="O10" i="4"/>
  <c r="G10" i="4"/>
  <c r="B9" i="4"/>
  <c r="P9" i="4" s="1"/>
  <c r="O9" i="4"/>
  <c r="G9" i="4"/>
  <c r="B8" i="4"/>
  <c r="O8" i="4"/>
  <c r="G8" i="4"/>
  <c r="B7" i="4"/>
  <c r="O7" i="4"/>
  <c r="G7" i="4"/>
  <c r="B6" i="4"/>
  <c r="O6" i="4"/>
  <c r="G6" i="4"/>
  <c r="H11" i="4" l="1"/>
  <c r="H8" i="4"/>
  <c r="O13" i="4"/>
  <c r="H9" i="4"/>
  <c r="D10" i="4"/>
  <c r="P7" i="4"/>
  <c r="P11" i="4"/>
  <c r="H6" i="4"/>
  <c r="H12" i="4"/>
  <c r="H7" i="4"/>
  <c r="H10" i="4"/>
  <c r="D12" i="4"/>
  <c r="J12" i="4"/>
  <c r="F8" i="4"/>
  <c r="L8" i="4"/>
  <c r="F10" i="4"/>
  <c r="L10" i="4"/>
  <c r="F12" i="4"/>
  <c r="L12" i="4"/>
  <c r="N6" i="4"/>
  <c r="N8" i="4"/>
  <c r="N10" i="4"/>
  <c r="N12" i="4"/>
  <c r="G13" i="4"/>
  <c r="D6" i="4"/>
  <c r="J6" i="4"/>
  <c r="D8" i="4"/>
  <c r="J8" i="4"/>
  <c r="F6" i="4"/>
  <c r="L6" i="4"/>
  <c r="P8" i="4"/>
  <c r="P10" i="4"/>
  <c r="P12" i="4"/>
  <c r="F7" i="4"/>
  <c r="L7" i="4"/>
  <c r="N9" i="4"/>
  <c r="N11" i="4"/>
  <c r="B13" i="4"/>
  <c r="N13" i="4" s="1"/>
  <c r="F9" i="4"/>
  <c r="L9" i="4"/>
  <c r="F11" i="4"/>
  <c r="L11" i="4"/>
  <c r="P6" i="4"/>
  <c r="N7" i="4"/>
  <c r="D7" i="4"/>
  <c r="J7" i="4"/>
  <c r="D9" i="4"/>
  <c r="J9" i="4"/>
  <c r="D11" i="4"/>
  <c r="J11" i="4"/>
  <c r="J13" i="4" l="1"/>
  <c r="F13" i="4"/>
  <c r="P13" i="4"/>
  <c r="L13" i="4"/>
  <c r="D13" i="4"/>
  <c r="H13" i="4"/>
</calcChain>
</file>

<file path=xl/sharedStrings.xml><?xml version="1.0" encoding="utf-8"?>
<sst xmlns="http://schemas.openxmlformats.org/spreadsheetml/2006/main" count="75" uniqueCount="37">
  <si>
    <t>Nom: "D1: Conserver et renaturer les rives du lac"</t>
  </si>
  <si>
    <t>Secteurs</t>
  </si>
  <si>
    <t>Forêt, cordon littoral</t>
  </si>
  <si>
    <t>Gazon « artificiel »</t>
  </si>
  <si>
    <t>Maisons, routes</t>
  </si>
  <si>
    <t>Artificiel</t>
  </si>
  <si>
    <t>Artificielles (maisons, routes)</t>
  </si>
  <si>
    <t>Genève-Nyon</t>
  </si>
  <si>
    <t>Nyon-Lausanne</t>
  </si>
  <si>
    <t>Lausanne-Villeneuve</t>
  </si>
  <si>
    <t>Villeneuve-St Gingolph</t>
  </si>
  <si>
    <t>St Gingolph-Evian</t>
  </si>
  <si>
    <t>Evian-Hermance</t>
  </si>
  <si>
    <t>Hermance-Genève</t>
  </si>
  <si>
    <t>Rives du Léman</t>
  </si>
  <si>
    <t>Plages</t>
  </si>
  <si>
    <t>Total rives artificielles</t>
  </si>
  <si>
    <t>(m)</t>
  </si>
  <si>
    <t>(% du linéaire total)</t>
  </si>
  <si>
    <t>Total rives naturelles</t>
  </si>
  <si>
    <t>localisation</t>
  </si>
  <si>
    <t>linéaire (m)</t>
  </si>
  <si>
    <r>
      <rPr>
        <b/>
        <sz val="11"/>
        <color theme="1"/>
        <rFont val="Calibri"/>
        <family val="2"/>
        <scheme val="minor"/>
      </rPr>
      <t xml:space="preserve">Total rives semi-naturelles
</t>
    </r>
    <r>
      <rPr>
        <sz val="11"/>
        <color theme="1"/>
        <rFont val="Calibri"/>
        <family val="2"/>
        <scheme val="minor"/>
      </rPr>
      <t>(champs, culture, bande herbeuse, …)</t>
    </r>
  </si>
  <si>
    <t>Total rives du Léman</t>
  </si>
  <si>
    <t>Hélophytes</t>
  </si>
  <si>
    <t>Embouchures</t>
  </si>
  <si>
    <t>Murs</t>
  </si>
  <si>
    <t>Enrochements</t>
  </si>
  <si>
    <t>Total sable, graviers</t>
  </si>
  <si>
    <t>Total interface eau/terre articielle</t>
  </si>
  <si>
    <t>Total
Embouchures/ roseilères</t>
  </si>
  <si>
    <t>Etat des rives côté terreste (données 2006)</t>
  </si>
  <si>
    <t>Types d'interface eau-terre (données 2006)</t>
  </si>
  <si>
    <t>Etat des rives côté terrestre
Types d'interfaces eau-terre</t>
  </si>
  <si>
    <t>Activités humaines sur les rives
Etat des rives lacustres côté terrestre
Types d'interfaces terre-eau</t>
  </si>
  <si>
    <t>Etat des rives lacustres côté terrestre
Types de rives à l'interface terre-eau</t>
  </si>
  <si>
    <t>Date de dernière mise à jour: 06/06/2018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</si>
</sst>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rgb="FF00B0F0"/>
      </top>
      <bottom style="thin">
        <color indexed="64"/>
      </bottom>
      <diagonal/>
    </border>
    <border>
      <left/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/>
      <right style="medium">
        <color rgb="FF00B0F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0" fontId="3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164" fontId="2" fillId="0" borderId="4" xfId="1" applyFont="1" applyFill="1" applyBorder="1" applyAlignment="1" applyProtection="1"/>
    <xf numFmtId="164" fontId="2" fillId="0" borderId="5" xfId="1" applyFont="1" applyFill="1" applyBorder="1" applyAlignment="1" applyProtection="1"/>
    <xf numFmtId="164" fontId="2" fillId="0" borderId="5" xfId="1" applyFont="1" applyFill="1" applyBorder="1" applyAlignment="1" applyProtection="1">
      <alignment horizontal="center"/>
    </xf>
    <xf numFmtId="164" fontId="2" fillId="0" borderId="7" xfId="1" applyFont="1" applyFill="1" applyBorder="1" applyAlignment="1" applyProtection="1"/>
    <xf numFmtId="164" fontId="2" fillId="0" borderId="8" xfId="1" applyFont="1" applyFill="1" applyBorder="1" applyAlignment="1" applyProtection="1"/>
    <xf numFmtId="164" fontId="2" fillId="0" borderId="8" xfId="1" applyFont="1" applyFill="1" applyBorder="1" applyAlignment="1" applyProtection="1">
      <alignment horizontal="center"/>
    </xf>
    <xf numFmtId="164" fontId="2" fillId="0" borderId="5" xfId="1" applyFont="1" applyFill="1" applyBorder="1" applyAlignment="1" applyProtection="1">
      <alignment horizontal="right"/>
    </xf>
    <xf numFmtId="0" fontId="0" fillId="0" borderId="5" xfId="0" applyBorder="1"/>
    <xf numFmtId="0" fontId="0" fillId="0" borderId="6" xfId="0" applyBorder="1"/>
    <xf numFmtId="164" fontId="2" fillId="0" borderId="8" xfId="1" applyFont="1" applyFill="1" applyBorder="1" applyAlignment="1" applyProtection="1">
      <alignment horizontal="right"/>
    </xf>
    <xf numFmtId="0" fontId="0" fillId="0" borderId="8" xfId="0" applyBorder="1"/>
    <xf numFmtId="0" fontId="0" fillId="0" borderId="9" xfId="0" applyBorder="1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5" xfId="2" applyBorder="1" applyAlignment="1">
      <alignment horizontal="center" vertical="center" wrapText="1"/>
    </xf>
    <xf numFmtId="0" fontId="3" fillId="0" borderId="15" xfId="2" applyBorder="1"/>
    <xf numFmtId="0" fontId="3" fillId="2" borderId="10" xfId="2" applyFont="1" applyFill="1" applyBorder="1" applyAlignment="1">
      <alignment horizontal="center" vertical="center" wrapText="1"/>
    </xf>
    <xf numFmtId="3" fontId="3" fillId="2" borderId="10" xfId="2" applyNumberFormat="1" applyFont="1" applyFill="1" applyBorder="1" applyAlignment="1">
      <alignment horizontal="center" vertical="center" wrapText="1"/>
    </xf>
    <xf numFmtId="9" fontId="3" fillId="2" borderId="10" xfId="2" applyNumberFormat="1" applyFill="1" applyBorder="1"/>
    <xf numFmtId="3" fontId="3" fillId="2" borderId="10" xfId="2" applyNumberFormat="1" applyFill="1" applyBorder="1"/>
    <xf numFmtId="3" fontId="3" fillId="0" borderId="11" xfId="2" applyNumberFormat="1" applyBorder="1" applyAlignment="1">
      <alignment horizontal="center" vertical="center" wrapText="1"/>
    </xf>
    <xf numFmtId="3" fontId="3" fillId="0" borderId="11" xfId="2" applyNumberFormat="1" applyBorder="1"/>
    <xf numFmtId="3" fontId="3" fillId="2" borderId="23" xfId="2" applyNumberFormat="1" applyFont="1" applyFill="1" applyBorder="1" applyAlignment="1">
      <alignment horizontal="center" vertical="center" wrapText="1"/>
    </xf>
    <xf numFmtId="3" fontId="3" fillId="2" borderId="23" xfId="2" applyNumberFormat="1" applyFill="1" applyBorder="1"/>
    <xf numFmtId="3" fontId="3" fillId="3" borderId="10" xfId="2" applyNumberFormat="1" applyFont="1" applyFill="1" applyBorder="1" applyAlignment="1">
      <alignment horizontal="center" vertical="center" wrapText="1"/>
    </xf>
    <xf numFmtId="0" fontId="3" fillId="3" borderId="24" xfId="2" applyFont="1" applyFill="1" applyBorder="1" applyAlignment="1">
      <alignment horizontal="center" vertical="center" wrapText="1"/>
    </xf>
    <xf numFmtId="3" fontId="3" fillId="3" borderId="10" xfId="2" applyNumberFormat="1" applyFill="1" applyBorder="1"/>
    <xf numFmtId="9" fontId="3" fillId="3" borderId="24" xfId="2" applyNumberFormat="1" applyFill="1" applyBorder="1"/>
    <xf numFmtId="3" fontId="3" fillId="4" borderId="12" xfId="2" applyNumberFormat="1" applyFont="1" applyFill="1" applyBorder="1" applyAlignment="1">
      <alignment horizontal="center" vertical="center" wrapText="1"/>
    </xf>
    <xf numFmtId="3" fontId="3" fillId="4" borderId="12" xfId="2" applyNumberFormat="1" applyFill="1" applyBorder="1"/>
    <xf numFmtId="3" fontId="3" fillId="5" borderId="10" xfId="2" applyNumberFormat="1" applyFill="1" applyBorder="1" applyAlignment="1">
      <alignment horizontal="center" vertical="center" wrapText="1"/>
    </xf>
    <xf numFmtId="3" fontId="3" fillId="5" borderId="10" xfId="2" applyNumberFormat="1" applyFill="1" applyBorder="1"/>
    <xf numFmtId="0" fontId="3" fillId="4" borderId="11" xfId="2" applyFont="1" applyFill="1" applyBorder="1" applyAlignment="1">
      <alignment horizontal="center" vertical="center" wrapText="1"/>
    </xf>
    <xf numFmtId="9" fontId="3" fillId="4" borderId="11" xfId="2" applyNumberFormat="1" applyFill="1" applyBorder="1"/>
    <xf numFmtId="3" fontId="3" fillId="2" borderId="32" xfId="2" applyNumberFormat="1" applyFont="1" applyFill="1" applyBorder="1" applyAlignment="1">
      <alignment horizontal="center" vertical="center" wrapText="1"/>
    </xf>
    <xf numFmtId="0" fontId="3" fillId="5" borderId="33" xfId="2" applyFont="1" applyFill="1" applyBorder="1" applyAlignment="1">
      <alignment horizontal="center" vertical="center" wrapText="1"/>
    </xf>
    <xf numFmtId="3" fontId="3" fillId="2" borderId="32" xfId="2" applyNumberFormat="1" applyFill="1" applyBorder="1"/>
    <xf numFmtId="9" fontId="3" fillId="5" borderId="33" xfId="2" applyNumberFormat="1" applyFill="1" applyBorder="1"/>
    <xf numFmtId="0" fontId="5" fillId="0" borderId="16" xfId="2" applyFont="1" applyBorder="1"/>
    <xf numFmtId="3" fontId="5" fillId="0" borderId="18" xfId="2" applyNumberFormat="1" applyFont="1" applyBorder="1"/>
    <xf numFmtId="3" fontId="5" fillId="2" borderId="25" xfId="2" applyNumberFormat="1" applyFont="1" applyFill="1" applyBorder="1"/>
    <xf numFmtId="9" fontId="5" fillId="2" borderId="26" xfId="2" applyNumberFormat="1" applyFont="1" applyFill="1" applyBorder="1"/>
    <xf numFmtId="3" fontId="5" fillId="2" borderId="26" xfId="2" applyNumberFormat="1" applyFont="1" applyFill="1" applyBorder="1"/>
    <xf numFmtId="3" fontId="5" fillId="3" borderId="26" xfId="2" applyNumberFormat="1" applyFont="1" applyFill="1" applyBorder="1"/>
    <xf numFmtId="9" fontId="5" fillId="3" borderId="27" xfId="2" applyNumberFormat="1" applyFont="1" applyFill="1" applyBorder="1"/>
    <xf numFmtId="3" fontId="5" fillId="4" borderId="12" xfId="2" applyNumberFormat="1" applyFont="1" applyFill="1" applyBorder="1"/>
    <xf numFmtId="9" fontId="5" fillId="4" borderId="11" xfId="2" applyNumberFormat="1" applyFont="1" applyFill="1" applyBorder="1"/>
    <xf numFmtId="3" fontId="5" fillId="2" borderId="34" xfId="2" applyNumberFormat="1" applyFont="1" applyFill="1" applyBorder="1"/>
    <xf numFmtId="9" fontId="5" fillId="2" borderId="35" xfId="2" applyNumberFormat="1" applyFont="1" applyFill="1" applyBorder="1"/>
    <xf numFmtId="3" fontId="5" fillId="2" borderId="35" xfId="2" applyNumberFormat="1" applyFont="1" applyFill="1" applyBorder="1"/>
    <xf numFmtId="3" fontId="5" fillId="5" borderId="35" xfId="2" applyNumberFormat="1" applyFont="1" applyFill="1" applyBorder="1"/>
    <xf numFmtId="9" fontId="5" fillId="5" borderId="36" xfId="2" applyNumberFormat="1" applyFont="1" applyFill="1" applyBorder="1"/>
    <xf numFmtId="3" fontId="3" fillId="5" borderId="10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65" fontId="3" fillId="2" borderId="10" xfId="2" applyNumberFormat="1" applyFill="1" applyBorder="1"/>
    <xf numFmtId="165" fontId="5" fillId="2" borderId="26" xfId="2" applyNumberFormat="1" applyFont="1" applyFill="1" applyBorder="1"/>
    <xf numFmtId="165" fontId="3" fillId="3" borderId="24" xfId="2" applyNumberFormat="1" applyFill="1" applyBorder="1"/>
    <xf numFmtId="165" fontId="5" fillId="3" borderId="27" xfId="2" applyNumberFormat="1" applyFont="1" applyFill="1" applyBorder="1"/>
    <xf numFmtId="3" fontId="4" fillId="3" borderId="21" xfId="0" applyNumberFormat="1" applyFont="1" applyFill="1" applyBorder="1" applyAlignment="1">
      <alignment horizontal="center" vertical="center" wrapText="1"/>
    </xf>
    <xf numFmtId="3" fontId="4" fillId="3" borderId="2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" fontId="0" fillId="5" borderId="30" xfId="0" applyNumberFormat="1" applyFill="1" applyBorder="1" applyAlignment="1">
      <alignment horizontal="center" vertical="center" wrapText="1"/>
    </xf>
    <xf numFmtId="3" fontId="0" fillId="5" borderId="29" xfId="0" applyNumberFormat="1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/>
    </xf>
    <xf numFmtId="3" fontId="4" fillId="5" borderId="3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3" fontId="3" fillId="3" borderId="40" xfId="2" applyNumberFormat="1" applyFont="1" applyFill="1" applyBorder="1" applyAlignment="1">
      <alignment horizontal="center" vertical="center" wrapText="1"/>
    </xf>
    <xf numFmtId="3" fontId="3" fillId="3" borderId="41" xfId="2" applyNumberFormat="1" applyFont="1" applyFill="1" applyBorder="1" applyAlignment="1">
      <alignment horizontal="center" vertical="center" wrapText="1"/>
    </xf>
    <xf numFmtId="3" fontId="0" fillId="3" borderId="41" xfId="0" applyNumberForma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3" fillId="5" borderId="37" xfId="2" applyNumberFormat="1" applyFont="1" applyFill="1" applyBorder="1" applyAlignment="1">
      <alignment horizontal="center" vertical="center"/>
    </xf>
    <xf numFmtId="3" fontId="3" fillId="5" borderId="38" xfId="2" applyNumberFormat="1" applyFont="1" applyFill="1" applyBorder="1" applyAlignment="1">
      <alignment horizontal="center" vertical="center"/>
    </xf>
    <xf numFmtId="3" fontId="6" fillId="5" borderId="38" xfId="2" applyNumberFormat="1" applyFont="1" applyFill="1" applyBorder="1" applyAlignment="1">
      <alignment horizontal="center" vertical="center"/>
    </xf>
    <xf numFmtId="3" fontId="4" fillId="5" borderId="38" xfId="0" applyNumberFormat="1" applyFont="1" applyFill="1" applyBorder="1" applyAlignment="1">
      <alignment horizontal="center" vertical="center" wrapText="1"/>
    </xf>
    <xf numFmtId="3" fontId="4" fillId="5" borderId="39" xfId="0" applyNumberFormat="1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 wrapText="1"/>
    </xf>
    <xf numFmtId="3" fontId="0" fillId="5" borderId="28" xfId="0" applyNumberForma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Activités</a:t>
            </a:r>
            <a:r>
              <a:rPr lang="fr-FR" sz="1200" baseline="0"/>
              <a:t> humaines sur les rives</a:t>
            </a:r>
          </a:p>
          <a:p>
            <a:pPr>
              <a:defRPr sz="1200"/>
            </a:pPr>
            <a:r>
              <a:rPr lang="fr-FR" sz="1200" baseline="0"/>
              <a:t>(en % du linéaire)</a:t>
            </a:r>
            <a:endParaRPr lang="fr-FR" sz="1200"/>
          </a:p>
        </c:rich>
      </c:tx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562358276643993E-2"/>
          <c:y val="0.14707702771888356"/>
          <c:w val="0.8306878306878307"/>
          <c:h val="0.63511211098612663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43D-4F49-8A88-E275BF06B81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43D-4F49-8A88-E275BF06B817}"/>
              </c:ext>
            </c:extLst>
          </c:dPt>
          <c:dLbls>
            <c:dLbl>
              <c:idx val="0"/>
              <c:layout>
                <c:manualLayout>
                  <c:x val="-7.8609221466364329E-2"/>
                  <c:y val="-9.9999999999999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D-4F49-8A88-E275BF06B817}"/>
                </c:ext>
              </c:extLst>
            </c:dLbl>
            <c:dLbl>
              <c:idx val="1"/>
              <c:layout>
                <c:manualLayout>
                  <c:x val="4.5351473922902494E-2"/>
                  <c:y val="0.11428571428571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3D-4F49-8A88-E275BF06B8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absence d'activités</c:v>
              </c:pt>
              <c:pt idx="1">
                <c:v>présence d'activités humaines (baignade, navigation, …)</c:v>
              </c:pt>
            </c:strLit>
          </c:cat>
          <c:val>
            <c:numLit>
              <c:formatCode>General</c:formatCode>
              <c:ptCount val="2"/>
              <c:pt idx="0">
                <c:v>0.41</c:v>
              </c:pt>
              <c:pt idx="1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4-443D-4F49-8A88-E275BF06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b"/>
      <c:layout>
        <c:manualLayout>
          <c:xMode val="edge"/>
          <c:yMode val="edge"/>
          <c:x val="5.5893965635247976E-2"/>
          <c:y val="0.78275290588676416"/>
          <c:w val="0.86336327006743196"/>
          <c:h val="0.20033280959277922"/>
        </c:manualLayout>
      </c:layout>
      <c:overlay val="0"/>
      <c:spPr>
        <a:solidFill>
          <a:schemeClr val="bg1"/>
        </a:solidFill>
        <a:ln w="1905">
          <a:solidFill>
            <a:prstClr val="black"/>
          </a:solidFill>
        </a:ln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Etat</a:t>
            </a:r>
            <a:r>
              <a:rPr lang="fr-FR" sz="1200" baseline="0"/>
              <a:t> des rives lacustres côté terrestre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(en % du linéaire)</a:t>
            </a:r>
            <a:endParaRPr lang="fr-FR" sz="1200"/>
          </a:p>
        </c:rich>
      </c:tx>
      <c:overlay val="0"/>
      <c:spPr>
        <a:ln>
          <a:solidFill>
            <a:prstClr val="black"/>
          </a:solidFill>
        </a:ln>
      </c:spPr>
    </c:title>
    <c:autoTitleDeleted val="0"/>
    <c:view3D>
      <c:rotX val="15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21288302817563E-2"/>
          <c:y val="0.15305520052258093"/>
          <c:w val="0.79756664453087955"/>
          <c:h val="0.61029838424525584"/>
        </c:manualLayout>
      </c:layout>
      <c:pie3DChart>
        <c:varyColors val="1"/>
        <c:ser>
          <c:idx val="0"/>
          <c:order val="0"/>
          <c:spPr>
            <a:solidFill>
              <a:srgbClr val="3399FF"/>
            </a:solidFill>
            <a:ln w="1905">
              <a:solidFill>
                <a:prstClr val="black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373-4F5C-AFA7-023395FA62C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373-4F5C-AFA7-023395FA62C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373-4F5C-AFA7-023395FA62C8}"/>
              </c:ext>
            </c:extLst>
          </c:dPt>
          <c:dLbls>
            <c:dLbl>
              <c:idx val="0"/>
              <c:layout>
                <c:manualLayout>
                  <c:x val="3.313253012048193E-2"/>
                  <c:y val="1.339055434178005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3-4F5C-AFA7-023395FA62C8}"/>
                </c:ext>
              </c:extLst>
            </c:dLbl>
            <c:dLbl>
              <c:idx val="1"/>
              <c:layout>
                <c:manualLayout>
                  <c:x val="-3.3257747543461828E-2"/>
                  <c:y val="7.14285714285714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3-4F5C-AFA7-023395FA62C8}"/>
                </c:ext>
              </c:extLst>
            </c:dLbl>
            <c:dLbl>
              <c:idx val="2"/>
              <c:layout>
                <c:manualLayout>
                  <c:x val="6.9538926681783825E-2"/>
                  <c:y val="0.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3-4F5C-AFA7-023395FA62C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rives naturelles (forêts, cordon littoral, plages, grèves)</c:v>
              </c:pt>
              <c:pt idx="1">
                <c:v>rives semi-naturelles</c:v>
              </c:pt>
              <c:pt idx="2">
                <c:v>rives artificielles (maisons, routes)</c:v>
              </c:pt>
            </c:strLit>
          </c:cat>
          <c:val>
            <c:numLit>
              <c:formatCode>General</c:formatCode>
              <c:ptCount val="3"/>
              <c:pt idx="0">
                <c:v>0.26</c:v>
              </c:pt>
              <c:pt idx="1">
                <c:v>0.13</c:v>
              </c:pt>
              <c:pt idx="2">
                <c:v>0.61</c:v>
              </c:pt>
            </c:numLit>
          </c:val>
          <c:extLst>
            <c:ext xmlns:c16="http://schemas.microsoft.com/office/drawing/2014/chart" uri="{C3380CC4-5D6E-409C-BE32-E72D297353CC}">
              <c16:uniqueId val="{00000006-0373-4F5C-AFA7-023395FA6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b"/>
      <c:layout>
        <c:manualLayout>
          <c:xMode val="edge"/>
          <c:yMode val="edge"/>
          <c:x val="8.3093397210890804E-2"/>
          <c:y val="0.80806872110114614"/>
          <c:w val="0.79987120657536848"/>
          <c:h val="0.17994525684289464"/>
        </c:manualLayout>
      </c:layout>
      <c:overlay val="0"/>
      <c:spPr>
        <a:solidFill>
          <a:schemeClr val="bg1"/>
        </a:solidFill>
        <a:ln w="1905">
          <a:solidFill>
            <a:prstClr val="black"/>
          </a:solidFill>
        </a:ln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prstClr val="black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Type</a:t>
            </a:r>
            <a:r>
              <a:rPr lang="fr-FR" sz="1200" baseline="0"/>
              <a:t> de rives à l'interface terre-eau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(en % du linéaire)</a:t>
            </a:r>
            <a:endParaRPr lang="fr-FR" sz="1200"/>
          </a:p>
        </c:rich>
      </c:tx>
      <c:overlay val="0"/>
      <c:spPr>
        <a:ln>
          <a:solidFill>
            <a:prstClr val="black"/>
          </a:solidFill>
        </a:ln>
      </c:spPr>
    </c:title>
    <c:autoTitleDeleted val="0"/>
    <c:view3D>
      <c:rotX val="15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82010582010581"/>
          <c:y val="0.20093192906445528"/>
          <c:w val="0.79440665154950874"/>
          <c:h val="0.60574186550302911"/>
        </c:manualLayout>
      </c:layout>
      <c:pie3DChart>
        <c:varyColors val="1"/>
        <c:ser>
          <c:idx val="0"/>
          <c:order val="0"/>
          <c:spPr>
            <a:solidFill>
              <a:srgbClr val="3399FF"/>
            </a:solidFill>
            <a:ln w="1905">
              <a:solidFill>
                <a:prstClr val="black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DBB-42DD-BACB-27F0FC5C505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DBB-42DD-BACB-27F0FC5C505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DBB-42DD-BACB-27F0FC5C5059}"/>
              </c:ext>
            </c:extLst>
          </c:dPt>
          <c:dLbls>
            <c:dLbl>
              <c:idx val="0"/>
              <c:layout>
                <c:manualLayout>
                  <c:x val="-1.8140589569160943E-2"/>
                  <c:y val="4.926941602939716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B-42DD-BACB-27F0FC5C5059}"/>
                </c:ext>
              </c:extLst>
            </c:dLbl>
            <c:dLbl>
              <c:idx val="1"/>
              <c:layout>
                <c:manualLayout>
                  <c:x val="-2.1164021164021163E-2"/>
                  <c:y val="-3.809523809523807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BB-42DD-BACB-27F0FC5C5059}"/>
                </c:ext>
              </c:extLst>
            </c:dLbl>
            <c:dLbl>
              <c:idx val="2"/>
              <c:layout>
                <c:manualLayout>
                  <c:x val="6.9538926681783839E-2"/>
                  <c:y val="0.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BB-42DD-BACB-27F0FC5C50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embouchures, roselières</c:v>
              </c:pt>
              <c:pt idx="1">
                <c:v>sable, graviers</c:v>
              </c:pt>
              <c:pt idx="2">
                <c:v>enrochements, murs</c:v>
              </c:pt>
            </c:strLit>
          </c:cat>
          <c:val>
            <c:numLit>
              <c:formatCode>General</c:formatCode>
              <c:ptCount val="3"/>
              <c:pt idx="0">
                <c:v>0.02</c:v>
              </c:pt>
              <c:pt idx="1">
                <c:v>0.28999999999999998</c:v>
              </c:pt>
              <c:pt idx="2">
                <c:v>0.69</c:v>
              </c:pt>
            </c:numLit>
          </c:val>
          <c:extLst>
            <c:ext xmlns:c16="http://schemas.microsoft.com/office/drawing/2014/chart" uri="{C3380CC4-5D6E-409C-BE32-E72D297353CC}">
              <c16:uniqueId val="{00000006-4DBB-42DD-BACB-27F0FC5C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b"/>
      <c:layout>
        <c:manualLayout>
          <c:xMode val="edge"/>
          <c:yMode val="edge"/>
          <c:x val="0.11938602912731147"/>
          <c:y val="0.7970386201724784"/>
          <c:w val="0.79987120657536881"/>
          <c:h val="0.17994525684289481"/>
        </c:manualLayout>
      </c:layout>
      <c:overlay val="0"/>
      <c:spPr>
        <a:solidFill>
          <a:schemeClr val="bg1"/>
        </a:solidFill>
        <a:ln w="1905">
          <a:solidFill>
            <a:prstClr val="black"/>
          </a:solidFill>
        </a:ln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prstClr val="black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Types d'interface eau-terre (% du linéaire total)</a:t>
            </a:r>
          </a:p>
        </c:rich>
      </c:tx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Embouchures/Roselières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8.5613723169898209E-3</c:v>
              </c:pt>
              <c:pt idx="1">
                <c:v>6.1563546418444554E-3</c:v>
              </c:pt>
              <c:pt idx="2">
                <c:v>3.7705183274909285E-3</c:v>
              </c:pt>
              <c:pt idx="3">
                <c:v>0.19312709336616757</c:v>
              </c:pt>
              <c:pt idx="4">
                <c:v>0</c:v>
              </c:pt>
              <c:pt idx="5">
                <c:v>2.8122887744897032E-2</c:v>
              </c:pt>
              <c:pt idx="6">
                <c:v>3.4583538192014068E-2</c:v>
              </c:pt>
              <c:pt idx="7">
                <c:v>2.4426826452648556E-2</c:v>
              </c:pt>
            </c:numLit>
          </c:val>
          <c:extLst>
            <c:ext xmlns:c16="http://schemas.microsoft.com/office/drawing/2014/chart" uri="{C3380CC4-5D6E-409C-BE32-E72D297353CC}">
              <c16:uniqueId val="{00000000-C7E1-41B8-B47D-56042C94C842}"/>
            </c:ext>
          </c:extLst>
        </c:ser>
        <c:ser>
          <c:idx val="1"/>
          <c:order val="1"/>
          <c:tx>
            <c:v>Sable, gravier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0.13124157673549569</c:v>
              </c:pt>
              <c:pt idx="1">
                <c:v>0.33478132974109309</c:v>
              </c:pt>
              <c:pt idx="2">
                <c:v>0.133146095518589</c:v>
              </c:pt>
              <c:pt idx="3">
                <c:v>0.22563078818525462</c:v>
              </c:pt>
              <c:pt idx="4">
                <c:v>0.32914334743613632</c:v>
              </c:pt>
              <c:pt idx="5">
                <c:v>0.60081805141139621</c:v>
              </c:pt>
              <c:pt idx="6">
                <c:v>0.101899040246404</c:v>
              </c:pt>
              <c:pt idx="7">
                <c:v>0.28936026816646143</c:v>
              </c:pt>
            </c:numLit>
          </c:val>
          <c:extLst>
            <c:ext xmlns:c16="http://schemas.microsoft.com/office/drawing/2014/chart" uri="{C3380CC4-5D6E-409C-BE32-E72D297353CC}">
              <c16:uniqueId val="{00000001-C7E1-41B8-B47D-56042C94C842}"/>
            </c:ext>
          </c:extLst>
        </c:ser>
        <c:ser>
          <c:idx val="2"/>
          <c:order val="2"/>
          <c:tx>
            <c:v>Murs, enrochements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0.86019705094751453</c:v>
              </c:pt>
              <c:pt idx="1">
                <c:v>0.65906231561706241</c:v>
              </c:pt>
              <c:pt idx="2">
                <c:v>0.86308338615392</c:v>
              </c:pt>
              <c:pt idx="3">
                <c:v>0.58124211844857776</c:v>
              </c:pt>
              <c:pt idx="4">
                <c:v>0.67085665256386351</c:v>
              </c:pt>
              <c:pt idx="5">
                <c:v>0.37105906084370682</c:v>
              </c:pt>
              <c:pt idx="6">
                <c:v>0.86351742156158195</c:v>
              </c:pt>
              <c:pt idx="7">
                <c:v>0.68621290538088997</c:v>
              </c:pt>
            </c:numLit>
          </c:val>
          <c:extLst>
            <c:ext xmlns:c16="http://schemas.microsoft.com/office/drawing/2014/chart" uri="{C3380CC4-5D6E-409C-BE32-E72D297353CC}">
              <c16:uniqueId val="{00000002-C7E1-41B8-B47D-56042C94C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345256"/>
        <c:axId val="370348000"/>
      </c:barChart>
      <c:catAx>
        <c:axId val="37034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0348000"/>
        <c:crosses val="autoZero"/>
        <c:auto val="1"/>
        <c:lblAlgn val="ctr"/>
        <c:lblOffset val="100"/>
        <c:noMultiLvlLbl val="0"/>
      </c:catAx>
      <c:valAx>
        <c:axId val="37034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034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Etat</a:t>
            </a:r>
            <a:r>
              <a:rPr lang="fr-FR" baseline="0"/>
              <a:t> des rives côté terrestre (% du linéaire total)</a:t>
            </a:r>
            <a:endParaRPr lang="fr-FR"/>
          </a:p>
        </c:rich>
      </c:tx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657619925168929E-2"/>
          <c:y val="0.13270125223613596"/>
          <c:w val="0.67359170529215762"/>
          <c:h val="0.58536024678489429"/>
        </c:manualLayout>
      </c:layout>
      <c:barChart>
        <c:barDir val="col"/>
        <c:grouping val="percentStacked"/>
        <c:varyColors val="0"/>
        <c:ser>
          <c:idx val="0"/>
          <c:order val="0"/>
          <c:tx>
            <c:v>Naturelles (plages, grèves, forêts, cordon littoral, …)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0.14823038735516297</c:v>
              </c:pt>
              <c:pt idx="1">
                <c:v>0.29348315908001371</c:v>
              </c:pt>
              <c:pt idx="2">
                <c:v>9.7354615838341707E-2</c:v>
              </c:pt>
              <c:pt idx="3">
                <c:v>0.26112847429938446</c:v>
              </c:pt>
              <c:pt idx="4">
                <c:v>0.23343369346002371</c:v>
              </c:pt>
              <c:pt idx="5">
                <c:v>0.59834827319682748</c:v>
              </c:pt>
              <c:pt idx="6">
                <c:v>7.4443213508697814E-2</c:v>
              </c:pt>
              <c:pt idx="7">
                <c:v>0.26290275122090839</c:v>
              </c:pt>
            </c:numLit>
          </c:val>
          <c:extLst>
            <c:ext xmlns:c16="http://schemas.microsoft.com/office/drawing/2014/chart" uri="{C3380CC4-5D6E-409C-BE32-E72D297353CC}">
              <c16:uniqueId val="{00000000-6FF6-44D3-A8B0-15CAE5E4A037}"/>
            </c:ext>
          </c:extLst>
        </c:ser>
        <c:ser>
          <c:idx val="1"/>
          <c:order val="1"/>
          <c:tx>
            <c:v>Semi-naturelles (champs, cultures, bandes herbeuses, …)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6.9685117551050668E-2</c:v>
              </c:pt>
              <c:pt idx="1">
                <c:v>0.28694833940248188</c:v>
              </c:pt>
              <c:pt idx="2">
                <c:v>9.6861864916815366E-2</c:v>
              </c:pt>
              <c:pt idx="3">
                <c:v>0.22051589200701208</c:v>
              </c:pt>
              <c:pt idx="4">
                <c:v>8.796030839112727E-2</c:v>
              </c:pt>
              <c:pt idx="5">
                <c:v>2.9898708878701954E-2</c:v>
              </c:pt>
              <c:pt idx="6">
                <c:v>3.5921998756641552E-2</c:v>
              </c:pt>
              <c:pt idx="7">
                <c:v>0.12925963585136988</c:v>
              </c:pt>
            </c:numLit>
          </c:val>
          <c:extLst>
            <c:ext xmlns:c16="http://schemas.microsoft.com/office/drawing/2014/chart" uri="{C3380CC4-5D6E-409C-BE32-E72D297353CC}">
              <c16:uniqueId val="{00000001-6FF6-44D3-A8B0-15CAE5E4A037}"/>
            </c:ext>
          </c:extLst>
        </c:ser>
        <c:ser>
          <c:idx val="2"/>
          <c:order val="2"/>
          <c:tx>
            <c:v>Artificiel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Lit>
              <c:ptCount val="8"/>
              <c:pt idx="0">
                <c:v>Genève-Nyon</c:v>
              </c:pt>
              <c:pt idx="1">
                <c:v>Nyon-Lausanne</c:v>
              </c:pt>
              <c:pt idx="2">
                <c:v>Lausanne-Villeneuve</c:v>
              </c:pt>
              <c:pt idx="3">
                <c:v>Villeneuve-St Gingolph</c:v>
              </c:pt>
              <c:pt idx="4">
                <c:v>St Gingolph-Evian</c:v>
              </c:pt>
              <c:pt idx="5">
                <c:v>Evian-Hermance</c:v>
              </c:pt>
              <c:pt idx="6">
                <c:v>Hermance-Genève</c:v>
              </c:pt>
              <c:pt idx="7">
                <c:v>Total rives du Léman</c:v>
              </c:pt>
            </c:strLit>
          </c:cat>
          <c:val>
            <c:numLit>
              <c:formatCode>General</c:formatCode>
              <c:ptCount val="8"/>
              <c:pt idx="0">
                <c:v>0.7820844950937863</c:v>
              </c:pt>
              <c:pt idx="1">
                <c:v>0.41956850151750452</c:v>
              </c:pt>
              <c:pt idx="2">
                <c:v>0.80578351924484282</c:v>
              </c:pt>
              <c:pt idx="3">
                <c:v>0.51835563369360349</c:v>
              </c:pt>
              <c:pt idx="4">
                <c:v>0.67860599814884903</c:v>
              </c:pt>
              <c:pt idx="5">
                <c:v>0.37175301792447069</c:v>
              </c:pt>
              <c:pt idx="6">
                <c:v>0.88963478773466065</c:v>
              </c:pt>
              <c:pt idx="7">
                <c:v>0.60783761292772176</c:v>
              </c:pt>
            </c:numLit>
          </c:val>
          <c:extLst>
            <c:ext xmlns:c16="http://schemas.microsoft.com/office/drawing/2014/chart" uri="{C3380CC4-5D6E-409C-BE32-E72D297353CC}">
              <c16:uniqueId val="{00000002-6FF6-44D3-A8B0-15CAE5E4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52856"/>
        <c:axId val="367256776"/>
      </c:barChart>
      <c:catAx>
        <c:axId val="36725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7256776"/>
        <c:crosses val="autoZero"/>
        <c:auto val="1"/>
        <c:lblAlgn val="ctr"/>
        <c:lblOffset val="100"/>
        <c:noMultiLvlLbl val="0"/>
      </c:catAx>
      <c:valAx>
        <c:axId val="36725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725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43372238044716"/>
          <c:y val="0.14371952164297891"/>
          <c:w val="0.21538188045643231"/>
          <c:h val="0.5518808896651782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9525</xdr:rowOff>
    </xdr:from>
    <xdr:ext cx="2052361" cy="1078918"/>
    <xdr:pic>
      <xdr:nvPicPr>
        <xdr:cNvPr id="3" name="Imag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3825" y="9525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196851</xdr:colOff>
      <xdr:row>2</xdr:row>
      <xdr:rowOff>66260</xdr:rowOff>
    </xdr:from>
    <xdr:to>
      <xdr:col>4</xdr:col>
      <xdr:colOff>513523</xdr:colOff>
      <xdr:row>15</xdr:row>
      <xdr:rowOff>171174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268633</xdr:colOff>
      <xdr:row>2</xdr:row>
      <xdr:rowOff>49695</xdr:rowOff>
    </xdr:from>
    <xdr:to>
      <xdr:col>10</xdr:col>
      <xdr:colOff>5522</xdr:colOff>
      <xdr:row>15</xdr:row>
      <xdr:rowOff>176695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237435</xdr:colOff>
      <xdr:row>2</xdr:row>
      <xdr:rowOff>46785</xdr:rowOff>
    </xdr:from>
    <xdr:to>
      <xdr:col>15</xdr:col>
      <xdr:colOff>82826</xdr:colOff>
      <xdr:row>15</xdr:row>
      <xdr:rowOff>176694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123825</xdr:colOff>
      <xdr:row>0</xdr:row>
      <xdr:rowOff>9525</xdr:rowOff>
    </xdr:from>
    <xdr:ext cx="2052361" cy="1078918"/>
    <xdr:pic>
      <xdr:nvPicPr>
        <xdr:cNvPr id="5" name="Images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123825" y="9525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0.67988</cdr:x>
      <cdr:y>0.70948</cdr:y>
    </cdr:from>
    <cdr:to>
      <cdr:x>0.89756</cdr:x>
      <cdr:y>0.80159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55843" y="1828800"/>
          <a:ext cx="914400" cy="237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200" b="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9525</xdr:rowOff>
    </xdr:from>
    <xdr:ext cx="2052361" cy="1078918"/>
    <xdr:pic>
      <xdr:nvPicPr>
        <xdr:cNvPr id="3" name="Images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3825" y="9525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749300</xdr:colOff>
      <xdr:row>1</xdr:row>
      <xdr:rowOff>177800</xdr:rowOff>
    </xdr:from>
    <xdr:to>
      <xdr:col>15</xdr:col>
      <xdr:colOff>12700</xdr:colOff>
      <xdr:row>21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</xdr:colOff>
      <xdr:row>2</xdr:row>
      <xdr:rowOff>69850</xdr:rowOff>
    </xdr:from>
    <xdr:to>
      <xdr:col>7</xdr:col>
      <xdr:colOff>44450</xdr:colOff>
      <xdr:row>21</xdr:row>
      <xdr:rowOff>120650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workbookViewId="0">
      <selection activeCell="T10" sqref="T10"/>
    </sheetView>
  </sheetViews>
  <sheetFormatPr baseColWidth="10" defaultRowHeight="15" x14ac:dyDescent="0.25"/>
  <cols>
    <col min="1" max="1" width="22.85546875" customWidth="1"/>
    <col min="2" max="2" width="10.85546875" style="17"/>
    <col min="3" max="3" width="9.5703125" style="17" customWidth="1"/>
    <col min="4" max="4" width="9.5703125" customWidth="1"/>
    <col min="5" max="5" width="9.5703125" style="17" customWidth="1"/>
    <col min="6" max="6" width="9.5703125" customWidth="1"/>
    <col min="7" max="7" width="9.5703125" style="17" customWidth="1"/>
    <col min="8" max="8" width="9.5703125" customWidth="1"/>
    <col min="9" max="9" width="9.5703125" style="17" customWidth="1"/>
    <col min="10" max="10" width="9.5703125" customWidth="1"/>
    <col min="11" max="11" width="9.5703125" style="17" customWidth="1"/>
    <col min="12" max="12" width="9.5703125" customWidth="1"/>
    <col min="13" max="13" width="9.5703125" style="17" customWidth="1"/>
    <col min="14" max="14" width="9.5703125" customWidth="1"/>
    <col min="15" max="15" width="9.5703125" style="17" customWidth="1"/>
    <col min="16" max="16" width="9.5703125" customWidth="1"/>
  </cols>
  <sheetData>
    <row r="1" spans="1:16" s="4" customFormat="1" ht="96" customHeight="1" thickBot="1" x14ac:dyDescent="0.3">
      <c r="A1" s="1"/>
      <c r="B1" s="2"/>
      <c r="C1" s="2"/>
      <c r="D1" s="74" t="s">
        <v>33</v>
      </c>
      <c r="E1" s="74"/>
      <c r="F1" s="74"/>
      <c r="G1" s="74"/>
      <c r="H1" s="74"/>
      <c r="I1" s="74"/>
      <c r="J1" s="74"/>
      <c r="K1" s="75"/>
      <c r="L1" s="3"/>
      <c r="M1" s="3"/>
    </row>
    <row r="3" spans="1:16" s="19" customFormat="1" ht="30" customHeight="1" thickBot="1" x14ac:dyDescent="0.3">
      <c r="A3" s="60" t="s">
        <v>31</v>
      </c>
      <c r="B3" s="61"/>
      <c r="C3" s="61"/>
      <c r="E3" s="61"/>
      <c r="G3" s="61"/>
      <c r="I3" s="61"/>
      <c r="K3" s="61"/>
      <c r="M3" s="61"/>
      <c r="O3" s="61"/>
    </row>
    <row r="4" spans="1:16" s="18" customFormat="1" ht="72" customHeight="1" x14ac:dyDescent="0.25">
      <c r="A4" s="68" t="s">
        <v>1</v>
      </c>
      <c r="B4" s="91"/>
      <c r="C4" s="86" t="s">
        <v>15</v>
      </c>
      <c r="D4" s="87"/>
      <c r="E4" s="88" t="s">
        <v>2</v>
      </c>
      <c r="F4" s="87"/>
      <c r="G4" s="89" t="s">
        <v>19</v>
      </c>
      <c r="H4" s="90"/>
      <c r="I4" s="92" t="s">
        <v>22</v>
      </c>
      <c r="J4" s="92"/>
      <c r="K4" s="93" t="s">
        <v>3</v>
      </c>
      <c r="L4" s="71"/>
      <c r="M4" s="70" t="s">
        <v>4</v>
      </c>
      <c r="N4" s="71"/>
      <c r="O4" s="72" t="s">
        <v>16</v>
      </c>
      <c r="P4" s="73"/>
    </row>
    <row r="5" spans="1:16" s="20" customFormat="1" ht="51" x14ac:dyDescent="0.25">
      <c r="A5" s="21" t="s">
        <v>20</v>
      </c>
      <c r="B5" s="27" t="s">
        <v>21</v>
      </c>
      <c r="C5" s="29" t="s">
        <v>17</v>
      </c>
      <c r="D5" s="23" t="s">
        <v>18</v>
      </c>
      <c r="E5" s="24" t="s">
        <v>17</v>
      </c>
      <c r="F5" s="23" t="s">
        <v>18</v>
      </c>
      <c r="G5" s="31" t="s">
        <v>17</v>
      </c>
      <c r="H5" s="32" t="s">
        <v>18</v>
      </c>
      <c r="I5" s="35" t="s">
        <v>17</v>
      </c>
      <c r="J5" s="39" t="s">
        <v>18</v>
      </c>
      <c r="K5" s="41" t="s">
        <v>17</v>
      </c>
      <c r="L5" s="23" t="s">
        <v>18</v>
      </c>
      <c r="M5" s="24" t="s">
        <v>17</v>
      </c>
      <c r="N5" s="23" t="s">
        <v>18</v>
      </c>
      <c r="O5" s="37" t="s">
        <v>5</v>
      </c>
      <c r="P5" s="42" t="s">
        <v>6</v>
      </c>
    </row>
    <row r="6" spans="1:16" x14ac:dyDescent="0.25">
      <c r="A6" s="22" t="s">
        <v>7</v>
      </c>
      <c r="B6" s="28">
        <f t="shared" ref="B6:B12" si="0">M6+K6+I6+E6+C6</f>
        <v>26068.052596837602</v>
      </c>
      <c r="C6" s="30">
        <v>940.78150392570001</v>
      </c>
      <c r="D6" s="25">
        <f t="shared" ref="D6:D13" si="1">C6/B6</f>
        <v>3.6089443215249199E-2</v>
      </c>
      <c r="E6" s="26">
        <v>2923.2960300983</v>
      </c>
      <c r="F6" s="25">
        <f t="shared" ref="F6:F13" si="2">E6/B6</f>
        <v>0.11214094413991378</v>
      </c>
      <c r="G6" s="33">
        <f>E6+C6</f>
        <v>3864.0775340239998</v>
      </c>
      <c r="H6" s="34">
        <f t="shared" ref="H6:H13" si="3">G6/B6</f>
        <v>0.14823038735516297</v>
      </c>
      <c r="I6" s="36">
        <v>1816.5553095376001</v>
      </c>
      <c r="J6" s="40">
        <f t="shared" ref="J6:J13" si="4">I6/B6</f>
        <v>6.9685117551050668E-2</v>
      </c>
      <c r="K6" s="43">
        <v>11501.676406241399</v>
      </c>
      <c r="L6" s="25">
        <f t="shared" ref="L6:L13" si="5">K6/B6</f>
        <v>0.4412173239069152</v>
      </c>
      <c r="M6" s="26">
        <v>8885.7433470346004</v>
      </c>
      <c r="N6" s="25">
        <f t="shared" ref="N6:N13" si="6">M6/B6</f>
        <v>0.34086717118687099</v>
      </c>
      <c r="O6" s="38">
        <f t="shared" ref="O6:O12" si="7">K6+M6</f>
        <v>20387.419753276001</v>
      </c>
      <c r="P6" s="44">
        <f t="shared" ref="P6:P13" si="8">O6/B6</f>
        <v>0.7820844950937863</v>
      </c>
    </row>
    <row r="7" spans="1:16" x14ac:dyDescent="0.25">
      <c r="A7" s="22" t="s">
        <v>8</v>
      </c>
      <c r="B7" s="28">
        <f t="shared" si="0"/>
        <v>46152.341830127887</v>
      </c>
      <c r="C7" s="30">
        <v>4468.3636966330996</v>
      </c>
      <c r="D7" s="25">
        <f t="shared" si="1"/>
        <v>9.6817702405648826E-2</v>
      </c>
      <c r="E7" s="26">
        <v>9076.5713826134943</v>
      </c>
      <c r="F7" s="25">
        <f t="shared" si="2"/>
        <v>0.19666545667436489</v>
      </c>
      <c r="G7" s="33">
        <f t="shared" ref="G7:G13" si="9">E7+C7</f>
        <v>13544.935079246594</v>
      </c>
      <c r="H7" s="34">
        <f t="shared" si="3"/>
        <v>0.29348315908001371</v>
      </c>
      <c r="I7" s="36">
        <v>13243.337847690898</v>
      </c>
      <c r="J7" s="40">
        <f t="shared" si="4"/>
        <v>0.28694833940248188</v>
      </c>
      <c r="K7" s="43">
        <v>6723.6805978888979</v>
      </c>
      <c r="L7" s="25">
        <f t="shared" si="5"/>
        <v>0.14568449468147535</v>
      </c>
      <c r="M7" s="26">
        <v>12640.388305301502</v>
      </c>
      <c r="N7" s="25">
        <f t="shared" si="6"/>
        <v>0.2738840068360292</v>
      </c>
      <c r="O7" s="38">
        <f t="shared" si="7"/>
        <v>19364.0689031904</v>
      </c>
      <c r="P7" s="44">
        <f t="shared" si="8"/>
        <v>0.41956850151750452</v>
      </c>
    </row>
    <row r="8" spans="1:16" x14ac:dyDescent="0.25">
      <c r="A8" s="22" t="s">
        <v>9</v>
      </c>
      <c r="B8" s="28">
        <f t="shared" si="0"/>
        <v>34316.972982986073</v>
      </c>
      <c r="C8" s="30">
        <v>2825.8205517743604</v>
      </c>
      <c r="D8" s="25">
        <f t="shared" si="1"/>
        <v>8.2344691449778129E-2</v>
      </c>
      <c r="E8" s="26">
        <v>515.09516971899995</v>
      </c>
      <c r="F8" s="25">
        <f t="shared" si="2"/>
        <v>1.5009924388563575E-2</v>
      </c>
      <c r="G8" s="33">
        <f t="shared" si="9"/>
        <v>3340.9157214933603</v>
      </c>
      <c r="H8" s="34">
        <f t="shared" si="3"/>
        <v>9.7354615838341707E-2</v>
      </c>
      <c r="I8" s="36">
        <v>3324.0060014319997</v>
      </c>
      <c r="J8" s="40">
        <f t="shared" si="4"/>
        <v>9.6861864916815366E-2</v>
      </c>
      <c r="K8" s="43">
        <v>6161.7616263148993</v>
      </c>
      <c r="L8" s="25">
        <f t="shared" si="5"/>
        <v>0.1795543455819901</v>
      </c>
      <c r="M8" s="26">
        <v>21490.289633745811</v>
      </c>
      <c r="N8" s="25">
        <f t="shared" si="6"/>
        <v>0.62622917366285269</v>
      </c>
      <c r="O8" s="38">
        <f t="shared" si="7"/>
        <v>27652.051260060711</v>
      </c>
      <c r="P8" s="44">
        <f t="shared" si="8"/>
        <v>0.80578351924484282</v>
      </c>
    </row>
    <row r="9" spans="1:16" x14ac:dyDescent="0.25">
      <c r="A9" s="22" t="s">
        <v>10</v>
      </c>
      <c r="B9" s="28">
        <f t="shared" si="0"/>
        <v>13597.723519873802</v>
      </c>
      <c r="C9" s="30">
        <v>467.17321491680002</v>
      </c>
      <c r="D9" s="25">
        <f t="shared" si="1"/>
        <v>3.4356722596543557E-2</v>
      </c>
      <c r="E9" s="26">
        <v>3083.5795817727012</v>
      </c>
      <c r="F9" s="25">
        <f t="shared" si="2"/>
        <v>0.22677175170284086</v>
      </c>
      <c r="G9" s="33">
        <f t="shared" si="9"/>
        <v>3550.7527966895013</v>
      </c>
      <c r="H9" s="34">
        <f t="shared" si="3"/>
        <v>0.26112847429938446</v>
      </c>
      <c r="I9" s="36">
        <v>2998.5141312496994</v>
      </c>
      <c r="J9" s="40">
        <f t="shared" si="4"/>
        <v>0.22051589200701208</v>
      </c>
      <c r="K9" s="43">
        <v>2766.6928359188</v>
      </c>
      <c r="L9" s="25">
        <f t="shared" si="5"/>
        <v>0.20346735480208361</v>
      </c>
      <c r="M9" s="26">
        <v>4281.7637560158009</v>
      </c>
      <c r="N9" s="25">
        <f t="shared" si="6"/>
        <v>0.31488827889151988</v>
      </c>
      <c r="O9" s="38">
        <f t="shared" si="7"/>
        <v>7048.4565919346005</v>
      </c>
      <c r="P9" s="44">
        <f t="shared" si="8"/>
        <v>0.51835563369360349</v>
      </c>
    </row>
    <row r="10" spans="1:16" x14ac:dyDescent="0.25">
      <c r="A10" s="22" t="s">
        <v>11</v>
      </c>
      <c r="B10" s="28">
        <f t="shared" si="0"/>
        <v>25232.363822082505</v>
      </c>
      <c r="C10" s="30">
        <v>1775.2631042266996</v>
      </c>
      <c r="D10" s="25">
        <f t="shared" si="1"/>
        <v>7.0356591112286107E-2</v>
      </c>
      <c r="E10" s="26">
        <v>4114.8207774891007</v>
      </c>
      <c r="F10" s="25">
        <f t="shared" si="2"/>
        <v>0.16307710234773762</v>
      </c>
      <c r="G10" s="33">
        <f t="shared" si="9"/>
        <v>5890.0838817158001</v>
      </c>
      <c r="H10" s="34">
        <f t="shared" si="3"/>
        <v>0.23343369346002371</v>
      </c>
      <c r="I10" s="36">
        <v>2219.4465032274998</v>
      </c>
      <c r="J10" s="40">
        <f t="shared" si="4"/>
        <v>8.796030839112727E-2</v>
      </c>
      <c r="K10" s="43">
        <v>8115.7439332172034</v>
      </c>
      <c r="L10" s="25">
        <f t="shared" si="5"/>
        <v>0.32164025496947618</v>
      </c>
      <c r="M10" s="26">
        <v>9007.0895039220013</v>
      </c>
      <c r="N10" s="25">
        <f t="shared" si="6"/>
        <v>0.3569657431793728</v>
      </c>
      <c r="O10" s="38">
        <f t="shared" si="7"/>
        <v>17122.833437139205</v>
      </c>
      <c r="P10" s="44">
        <f t="shared" si="8"/>
        <v>0.67860599814884903</v>
      </c>
    </row>
    <row r="11" spans="1:16" x14ac:dyDescent="0.25">
      <c r="A11" s="22" t="s">
        <v>12</v>
      </c>
      <c r="B11" s="28">
        <f t="shared" si="0"/>
        <v>33096.905606061111</v>
      </c>
      <c r="C11" s="30">
        <v>8962.7216425381503</v>
      </c>
      <c r="D11" s="25">
        <f t="shared" si="1"/>
        <v>0.27080240519212728</v>
      </c>
      <c r="E11" s="26">
        <v>10840.754675006912</v>
      </c>
      <c r="F11" s="25">
        <f t="shared" si="2"/>
        <v>0.32754586800470015</v>
      </c>
      <c r="G11" s="33">
        <f t="shared" si="9"/>
        <v>19803.476317545064</v>
      </c>
      <c r="H11" s="34">
        <f t="shared" si="3"/>
        <v>0.59834827319682748</v>
      </c>
      <c r="I11" s="36">
        <v>989.55474550149984</v>
      </c>
      <c r="J11" s="40">
        <f t="shared" si="4"/>
        <v>2.9898708878701954E-2</v>
      </c>
      <c r="K11" s="43">
        <v>6066.6353700178997</v>
      </c>
      <c r="L11" s="25">
        <f t="shared" si="5"/>
        <v>0.18329917129494133</v>
      </c>
      <c r="M11" s="26">
        <v>6237.2391729966494</v>
      </c>
      <c r="N11" s="25">
        <f t="shared" si="6"/>
        <v>0.1884538466295293</v>
      </c>
      <c r="O11" s="38">
        <f t="shared" si="7"/>
        <v>12303.87454301455</v>
      </c>
      <c r="P11" s="44">
        <f t="shared" si="8"/>
        <v>0.37175301792447069</v>
      </c>
    </row>
    <row r="12" spans="1:16" x14ac:dyDescent="0.25">
      <c r="A12" s="22" t="s">
        <v>13</v>
      </c>
      <c r="B12" s="28">
        <f t="shared" si="0"/>
        <v>16318.993642131802</v>
      </c>
      <c r="C12" s="30">
        <v>486.73107374099999</v>
      </c>
      <c r="D12" s="25">
        <f t="shared" si="1"/>
        <v>2.982604714572441E-2</v>
      </c>
      <c r="E12" s="26">
        <v>728.10725420729989</v>
      </c>
      <c r="F12" s="25">
        <f t="shared" si="2"/>
        <v>4.4617166362973408E-2</v>
      </c>
      <c r="G12" s="33">
        <f t="shared" si="9"/>
        <v>1214.8383279482998</v>
      </c>
      <c r="H12" s="34">
        <f t="shared" si="3"/>
        <v>7.4443213508697814E-2</v>
      </c>
      <c r="I12" s="36">
        <v>586.21086932229991</v>
      </c>
      <c r="J12" s="40">
        <f t="shared" si="4"/>
        <v>3.5921998756641552E-2</v>
      </c>
      <c r="K12" s="43">
        <v>6099.8984267046026</v>
      </c>
      <c r="L12" s="25">
        <f t="shared" si="5"/>
        <v>0.37379133545074128</v>
      </c>
      <c r="M12" s="26">
        <v>8418.0460181565977</v>
      </c>
      <c r="N12" s="25">
        <f t="shared" si="6"/>
        <v>0.51584345228391926</v>
      </c>
      <c r="O12" s="38">
        <f t="shared" si="7"/>
        <v>14517.944444861201</v>
      </c>
      <c r="P12" s="44">
        <f t="shared" si="8"/>
        <v>0.88963478773466065</v>
      </c>
    </row>
    <row r="13" spans="1:16" ht="15.75" thickBot="1" x14ac:dyDescent="0.3">
      <c r="A13" s="45" t="s">
        <v>23</v>
      </c>
      <c r="B13" s="46">
        <f>SUM(B6:B12)</f>
        <v>194783.35400010078</v>
      </c>
      <c r="C13" s="47">
        <f>SUM(C6:C12)</f>
        <v>19926.854787755812</v>
      </c>
      <c r="D13" s="48">
        <f t="shared" si="1"/>
        <v>0.1023026576888367</v>
      </c>
      <c r="E13" s="49">
        <f>SUM(E6:E12)</f>
        <v>31282.224870906808</v>
      </c>
      <c r="F13" s="48">
        <f t="shared" si="2"/>
        <v>0.16060009353207166</v>
      </c>
      <c r="G13" s="50">
        <f t="shared" si="9"/>
        <v>51209.079658662624</v>
      </c>
      <c r="H13" s="51">
        <f t="shared" si="3"/>
        <v>0.26290275122090839</v>
      </c>
      <c r="I13" s="52">
        <f>SUM(I6:I12)</f>
        <v>25177.625407961496</v>
      </c>
      <c r="J13" s="53">
        <f t="shared" si="4"/>
        <v>0.12925963585136988</v>
      </c>
      <c r="K13" s="54">
        <f>SUM(K6:K12)</f>
        <v>47436.089196303699</v>
      </c>
      <c r="L13" s="55">
        <f t="shared" si="5"/>
        <v>0.24353256180340316</v>
      </c>
      <c r="M13" s="56">
        <f>SUM(M6:M12)</f>
        <v>70960.559737172967</v>
      </c>
      <c r="N13" s="55">
        <f t="shared" si="6"/>
        <v>0.3643050511243186</v>
      </c>
      <c r="O13" s="57">
        <f>SUM(O6:O12)</f>
        <v>118396.64893347667</v>
      </c>
      <c r="P13" s="58">
        <f t="shared" si="8"/>
        <v>0.60783761292772176</v>
      </c>
    </row>
    <row r="17" spans="1:16" s="19" customFormat="1" ht="30" customHeight="1" thickBot="1" x14ac:dyDescent="0.3">
      <c r="A17" s="60" t="s">
        <v>32</v>
      </c>
      <c r="B17" s="61"/>
      <c r="C17" s="61"/>
      <c r="E17" s="61"/>
      <c r="G17" s="61"/>
      <c r="I17" s="61"/>
      <c r="K17" s="61"/>
      <c r="M17" s="61"/>
      <c r="O17" s="61"/>
    </row>
    <row r="18" spans="1:16" s="18" customFormat="1" ht="72" customHeight="1" x14ac:dyDescent="0.25">
      <c r="A18" s="68" t="s">
        <v>1</v>
      </c>
      <c r="B18" s="69"/>
      <c r="C18" s="76" t="s">
        <v>24</v>
      </c>
      <c r="D18" s="77"/>
      <c r="E18" s="78" t="s">
        <v>25</v>
      </c>
      <c r="F18" s="78"/>
      <c r="G18" s="66" t="s">
        <v>30</v>
      </c>
      <c r="H18" s="67"/>
      <c r="I18" s="79" t="s">
        <v>28</v>
      </c>
      <c r="J18" s="80"/>
      <c r="K18" s="81" t="s">
        <v>26</v>
      </c>
      <c r="L18" s="82"/>
      <c r="M18" s="83" t="s">
        <v>27</v>
      </c>
      <c r="N18" s="83"/>
      <c r="O18" s="84" t="s">
        <v>29</v>
      </c>
      <c r="P18" s="85"/>
    </row>
    <row r="19" spans="1:16" s="18" customFormat="1" ht="38.25" x14ac:dyDescent="0.25">
      <c r="A19" s="21" t="s">
        <v>20</v>
      </c>
      <c r="B19" s="27" t="s">
        <v>21</v>
      </c>
      <c r="C19" s="29" t="s">
        <v>17</v>
      </c>
      <c r="D19" s="23" t="s">
        <v>18</v>
      </c>
      <c r="E19" s="24" t="s">
        <v>17</v>
      </c>
      <c r="F19" s="23" t="s">
        <v>18</v>
      </c>
      <c r="G19" s="31" t="s">
        <v>17</v>
      </c>
      <c r="H19" s="32" t="s">
        <v>18</v>
      </c>
      <c r="I19" s="35" t="s">
        <v>17</v>
      </c>
      <c r="J19" s="39" t="s">
        <v>18</v>
      </c>
      <c r="K19" s="41" t="s">
        <v>17</v>
      </c>
      <c r="L19" s="23" t="s">
        <v>18</v>
      </c>
      <c r="M19" s="24" t="s">
        <v>17</v>
      </c>
      <c r="N19" s="23" t="s">
        <v>18</v>
      </c>
      <c r="O19" s="59" t="s">
        <v>17</v>
      </c>
      <c r="P19" s="42" t="s">
        <v>18</v>
      </c>
    </row>
    <row r="20" spans="1:16" x14ac:dyDescent="0.25">
      <c r="A20" s="22" t="s">
        <v>7</v>
      </c>
      <c r="B20" s="28">
        <v>26068.052596837595</v>
      </c>
      <c r="C20" s="30">
        <v>88.016965773400003</v>
      </c>
      <c r="D20" s="62">
        <v>3.3764304198188413E-3</v>
      </c>
      <c r="E20" s="26">
        <v>135.16133808699999</v>
      </c>
      <c r="F20" s="62">
        <v>5.1849418971709792E-3</v>
      </c>
      <c r="G20" s="33">
        <v>223.17830386039998</v>
      </c>
      <c r="H20" s="64">
        <v>8.5613723169898209E-3</v>
      </c>
      <c r="I20" s="36">
        <v>3421.2123252327992</v>
      </c>
      <c r="J20" s="40">
        <v>0.13124157673549569</v>
      </c>
      <c r="K20" s="43">
        <v>18476.267029390296</v>
      </c>
      <c r="L20" s="25">
        <v>0.70877051366820221</v>
      </c>
      <c r="M20" s="26">
        <v>3947.3949383540994</v>
      </c>
      <c r="N20" s="25">
        <v>0.15142653727931221</v>
      </c>
      <c r="O20" s="38">
        <v>22423.661967744396</v>
      </c>
      <c r="P20" s="44">
        <v>0.86019705094751453</v>
      </c>
    </row>
    <row r="21" spans="1:16" x14ac:dyDescent="0.25">
      <c r="A21" s="22" t="s">
        <v>8</v>
      </c>
      <c r="B21" s="28">
        <v>46152.341830127916</v>
      </c>
      <c r="C21" s="30">
        <v>58.079797388299994</v>
      </c>
      <c r="D21" s="62">
        <v>1.2584366271612662E-3</v>
      </c>
      <c r="E21" s="26">
        <v>226.05038646960003</v>
      </c>
      <c r="F21" s="62">
        <v>4.8979180146831889E-3</v>
      </c>
      <c r="G21" s="33">
        <v>284.13018385790002</v>
      </c>
      <c r="H21" s="64">
        <v>6.1563546418444554E-3</v>
      </c>
      <c r="I21" s="36">
        <v>15450.942368555698</v>
      </c>
      <c r="J21" s="40">
        <v>0.33478132974109309</v>
      </c>
      <c r="K21" s="43">
        <v>19116.619731617709</v>
      </c>
      <c r="L21" s="25">
        <v>0.41420692804668297</v>
      </c>
      <c r="M21" s="26">
        <v>11300.649546096607</v>
      </c>
      <c r="N21" s="25">
        <v>0.24485538757037947</v>
      </c>
      <c r="O21" s="38">
        <v>30417.269277714317</v>
      </c>
      <c r="P21" s="44">
        <v>0.65906231561706241</v>
      </c>
    </row>
    <row r="22" spans="1:16" x14ac:dyDescent="0.25">
      <c r="A22" s="22" t="s">
        <v>9</v>
      </c>
      <c r="B22" s="28">
        <v>34316.972982986066</v>
      </c>
      <c r="C22" s="30"/>
      <c r="D22" s="62">
        <v>0</v>
      </c>
      <c r="E22" s="26">
        <v>129.39277557636001</v>
      </c>
      <c r="F22" s="62">
        <v>3.7705183274909285E-3</v>
      </c>
      <c r="G22" s="33">
        <v>129.39277557636001</v>
      </c>
      <c r="H22" s="64">
        <v>3.7705183274909285E-3</v>
      </c>
      <c r="I22" s="36">
        <v>4569.1709627015007</v>
      </c>
      <c r="J22" s="40">
        <v>0.133146095518589</v>
      </c>
      <c r="K22" s="43">
        <v>13714.9125938825</v>
      </c>
      <c r="L22" s="25">
        <v>0.39965391471684247</v>
      </c>
      <c r="M22" s="26">
        <v>15903.496650825704</v>
      </c>
      <c r="N22" s="25">
        <v>0.46342947143707758</v>
      </c>
      <c r="O22" s="38">
        <v>29618.409244708204</v>
      </c>
      <c r="P22" s="44">
        <v>0.86308338615392</v>
      </c>
    </row>
    <row r="23" spans="1:16" x14ac:dyDescent="0.25">
      <c r="A23" s="22" t="s">
        <v>10</v>
      </c>
      <c r="B23" s="28">
        <v>13597.723519873802</v>
      </c>
      <c r="C23" s="30">
        <v>2395.3445855324003</v>
      </c>
      <c r="D23" s="62">
        <v>0.17615776508703651</v>
      </c>
      <c r="E23" s="26">
        <v>230.74423425759997</v>
      </c>
      <c r="F23" s="62">
        <v>1.6969328279131054E-2</v>
      </c>
      <c r="G23" s="33">
        <v>2626.0888197900003</v>
      </c>
      <c r="H23" s="64">
        <v>0.19312709336616757</v>
      </c>
      <c r="I23" s="36">
        <v>3068.0650753143004</v>
      </c>
      <c r="J23" s="40">
        <v>0.22563078818525462</v>
      </c>
      <c r="K23" s="43">
        <v>4581.0181428693004</v>
      </c>
      <c r="L23" s="25">
        <v>0.3368959617522666</v>
      </c>
      <c r="M23" s="26">
        <v>3322.5514819002001</v>
      </c>
      <c r="N23" s="25">
        <v>0.24434615669631118</v>
      </c>
      <c r="O23" s="38">
        <v>7903.5696247695005</v>
      </c>
      <c r="P23" s="44">
        <v>0.58124211844857776</v>
      </c>
    </row>
    <row r="24" spans="1:16" x14ac:dyDescent="0.25">
      <c r="A24" s="22" t="s">
        <v>11</v>
      </c>
      <c r="B24" s="28">
        <v>25232.363822082509</v>
      </c>
      <c r="C24" s="30"/>
      <c r="D24" s="62">
        <v>0</v>
      </c>
      <c r="E24" s="26"/>
      <c r="F24" s="62">
        <v>0</v>
      </c>
      <c r="G24" s="33">
        <v>0</v>
      </c>
      <c r="H24" s="64">
        <v>0</v>
      </c>
      <c r="I24" s="36">
        <v>8305.0646921266998</v>
      </c>
      <c r="J24" s="40">
        <v>0.32914334743613632</v>
      </c>
      <c r="K24" s="43">
        <v>5640.0951178108025</v>
      </c>
      <c r="L24" s="25">
        <v>0.22352622836211575</v>
      </c>
      <c r="M24" s="26">
        <v>11287.204012145005</v>
      </c>
      <c r="N24" s="25">
        <v>0.44733042420174784</v>
      </c>
      <c r="O24" s="38">
        <v>16927.299129955805</v>
      </c>
      <c r="P24" s="44">
        <v>0.67085665256386351</v>
      </c>
    </row>
    <row r="25" spans="1:16" x14ac:dyDescent="0.25">
      <c r="A25" s="22" t="s">
        <v>12</v>
      </c>
      <c r="B25" s="28">
        <v>33096.905606061111</v>
      </c>
      <c r="C25" s="30">
        <v>775.03843804359997</v>
      </c>
      <c r="D25" s="62">
        <v>2.3417247741180536E-2</v>
      </c>
      <c r="E25" s="26">
        <v>155.74212301910998</v>
      </c>
      <c r="F25" s="62">
        <v>4.7056400037164981E-3</v>
      </c>
      <c r="G25" s="33">
        <v>930.78056106270992</v>
      </c>
      <c r="H25" s="64">
        <v>2.8122887744897032E-2</v>
      </c>
      <c r="I25" s="36">
        <v>19885.218333980552</v>
      </c>
      <c r="J25" s="40">
        <v>0.60081805141139621</v>
      </c>
      <c r="K25" s="43">
        <v>7327.1312226287018</v>
      </c>
      <c r="L25" s="25">
        <v>0.22138417741647931</v>
      </c>
      <c r="M25" s="26">
        <v>4953.7754883891503</v>
      </c>
      <c r="N25" s="25">
        <v>0.14967488342722754</v>
      </c>
      <c r="O25" s="38">
        <v>12280.906711017851</v>
      </c>
      <c r="P25" s="44">
        <v>0.37105906084370682</v>
      </c>
    </row>
    <row r="26" spans="1:16" x14ac:dyDescent="0.25">
      <c r="A26" s="22" t="s">
        <v>13</v>
      </c>
      <c r="B26" s="28">
        <v>16318.993642131805</v>
      </c>
      <c r="C26" s="30">
        <v>312.78305044590002</v>
      </c>
      <c r="D26" s="62">
        <v>1.9166809994849664E-2</v>
      </c>
      <c r="E26" s="26">
        <v>251.585489432</v>
      </c>
      <c r="F26" s="62">
        <v>1.5416728197164402E-2</v>
      </c>
      <c r="G26" s="33">
        <v>564.36853987790005</v>
      </c>
      <c r="H26" s="64">
        <v>3.4583538192014068E-2</v>
      </c>
      <c r="I26" s="36">
        <v>1662.8897899203998</v>
      </c>
      <c r="J26" s="40">
        <v>0.101899040246404</v>
      </c>
      <c r="K26" s="43">
        <v>8305.3152134233023</v>
      </c>
      <c r="L26" s="25">
        <v>0.50893550151162081</v>
      </c>
      <c r="M26" s="26">
        <v>5786.4200989102019</v>
      </c>
      <c r="N26" s="25">
        <v>0.35458192004996103</v>
      </c>
      <c r="O26" s="38">
        <v>14091.735312333505</v>
      </c>
      <c r="P26" s="44">
        <v>0.86351742156158195</v>
      </c>
    </row>
    <row r="27" spans="1:16" ht="15.75" thickBot="1" x14ac:dyDescent="0.3">
      <c r="A27" s="45" t="s">
        <v>14</v>
      </c>
      <c r="B27" s="46">
        <v>194783.35400010081</v>
      </c>
      <c r="C27" s="47">
        <v>3629.2628371835999</v>
      </c>
      <c r="D27" s="63">
        <v>1.8632304879511015E-2</v>
      </c>
      <c r="E27" s="49">
        <v>1128.67634684167</v>
      </c>
      <c r="F27" s="63">
        <v>5.7945215731375378E-3</v>
      </c>
      <c r="G27" s="50">
        <v>4757.9391840252702</v>
      </c>
      <c r="H27" s="65">
        <v>2.4426826452648556E-2</v>
      </c>
      <c r="I27" s="52">
        <v>56362.56354783196</v>
      </c>
      <c r="J27" s="53">
        <v>0.28936026816646143</v>
      </c>
      <c r="K27" s="54">
        <v>77161.359051622625</v>
      </c>
      <c r="L27" s="55">
        <v>0.39613939008146809</v>
      </c>
      <c r="M27" s="56">
        <v>56501.492216620965</v>
      </c>
      <c r="N27" s="55">
        <v>0.29007351529942194</v>
      </c>
      <c r="O27" s="57">
        <v>133662.85126824357</v>
      </c>
      <c r="P27" s="58">
        <v>0.68621290538088997</v>
      </c>
    </row>
    <row r="30" spans="1:16" s="4" customFormat="1" x14ac:dyDescent="0.25">
      <c r="A30" s="5" t="s">
        <v>0</v>
      </c>
      <c r="B30" s="6"/>
      <c r="C30" s="6"/>
      <c r="D30" s="6"/>
      <c r="E30" s="6"/>
      <c r="F30" s="7"/>
      <c r="G30" s="11"/>
      <c r="H30" s="11"/>
      <c r="I30" s="12"/>
      <c r="J30" s="12"/>
      <c r="K30" s="13"/>
    </row>
    <row r="31" spans="1:16" s="4" customFormat="1" x14ac:dyDescent="0.25">
      <c r="A31" s="8" t="s">
        <v>36</v>
      </c>
      <c r="B31" s="9"/>
      <c r="C31" s="9"/>
      <c r="D31" s="9"/>
      <c r="E31" s="9"/>
      <c r="F31" s="10"/>
      <c r="G31" s="14"/>
      <c r="H31" s="14"/>
      <c r="I31" s="15"/>
      <c r="J31" s="15"/>
      <c r="K31" s="16"/>
    </row>
  </sheetData>
  <mergeCells count="17">
    <mergeCell ref="K4:L4"/>
    <mergeCell ref="G18:H18"/>
    <mergeCell ref="A18:B18"/>
    <mergeCell ref="M4:N4"/>
    <mergeCell ref="O4:P4"/>
    <mergeCell ref="D1:K1"/>
    <mergeCell ref="C18:D18"/>
    <mergeCell ref="E18:F18"/>
    <mergeCell ref="I18:J18"/>
    <mergeCell ref="K18:L18"/>
    <mergeCell ref="M18:N18"/>
    <mergeCell ref="O18:P18"/>
    <mergeCell ref="C4:D4"/>
    <mergeCell ref="E4:F4"/>
    <mergeCell ref="G4:H4"/>
    <mergeCell ref="A4:B4"/>
    <mergeCell ref="I4:J4"/>
  </mergeCells>
  <pageMargins left="0.7" right="0.7" top="0.75" bottom="0.75" header="0.3" footer="0.3"/>
  <pageSetup paperSize="9" orientation="portrait" r:id="rId1"/>
  <ignoredErrors>
    <ignoredError sqref="J13 N13 L13 D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="115" zoomScaleNormal="115" workbookViewId="0">
      <selection activeCell="A19" sqref="A19"/>
    </sheetView>
  </sheetViews>
  <sheetFormatPr baseColWidth="10" defaultRowHeight="15" x14ac:dyDescent="0.25"/>
  <sheetData>
    <row r="1" spans="1:13" s="4" customFormat="1" ht="96" customHeight="1" thickBot="1" x14ac:dyDescent="0.3">
      <c r="A1" s="1"/>
      <c r="B1" s="2"/>
      <c r="C1" s="2"/>
      <c r="D1" s="2"/>
      <c r="E1" s="74" t="s">
        <v>34</v>
      </c>
      <c r="F1" s="74"/>
      <c r="G1" s="74"/>
      <c r="H1" s="74"/>
      <c r="I1" s="74"/>
      <c r="J1" s="74"/>
      <c r="K1" s="75"/>
      <c r="L1" s="3"/>
      <c r="M1" s="3"/>
    </row>
    <row r="18" spans="1:11" s="4" customFormat="1" x14ac:dyDescent="0.25">
      <c r="A18" s="5" t="s">
        <v>0</v>
      </c>
      <c r="B18" s="6"/>
      <c r="C18" s="6"/>
      <c r="D18" s="6"/>
      <c r="E18" s="6"/>
      <c r="F18" s="7"/>
      <c r="G18" s="11"/>
      <c r="H18" s="11"/>
      <c r="I18" s="12"/>
      <c r="J18" s="12"/>
      <c r="K18" s="13"/>
    </row>
    <row r="19" spans="1:11" s="4" customFormat="1" x14ac:dyDescent="0.25">
      <c r="A19" s="8" t="s">
        <v>36</v>
      </c>
      <c r="B19" s="9"/>
      <c r="C19" s="9"/>
      <c r="D19" s="9"/>
      <c r="E19" s="9"/>
      <c r="F19" s="10"/>
      <c r="G19" s="14"/>
      <c r="H19" s="14"/>
      <c r="I19" s="15"/>
      <c r="J19" s="15"/>
      <c r="K19" s="16"/>
    </row>
  </sheetData>
  <mergeCells count="1">
    <mergeCell ref="E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workbookViewId="0">
      <selection activeCell="A25" sqref="A25"/>
    </sheetView>
  </sheetViews>
  <sheetFormatPr baseColWidth="10" defaultRowHeight="15" x14ac:dyDescent="0.25"/>
  <sheetData>
    <row r="1" spans="1:13" s="4" customFormat="1" ht="96" customHeight="1" thickBot="1" x14ac:dyDescent="0.3">
      <c r="A1" s="1"/>
      <c r="B1" s="2"/>
      <c r="C1" s="2"/>
      <c r="D1" s="2"/>
      <c r="E1" s="74" t="s">
        <v>35</v>
      </c>
      <c r="F1" s="74"/>
      <c r="G1" s="74"/>
      <c r="H1" s="74"/>
      <c r="I1" s="74"/>
      <c r="J1" s="74"/>
      <c r="K1" s="75"/>
      <c r="L1" s="3"/>
      <c r="M1" s="3"/>
    </row>
    <row r="24" spans="1:11" s="4" customFormat="1" x14ac:dyDescent="0.25">
      <c r="A24" s="5" t="s">
        <v>0</v>
      </c>
      <c r="B24" s="6"/>
      <c r="C24" s="6"/>
      <c r="D24" s="6"/>
      <c r="E24" s="6"/>
      <c r="F24" s="7"/>
      <c r="G24" s="11"/>
      <c r="H24" s="11"/>
      <c r="I24" s="12"/>
      <c r="J24" s="12"/>
      <c r="K24" s="13"/>
    </row>
    <row r="25" spans="1:11" s="4" customFormat="1" x14ac:dyDescent="0.25">
      <c r="A25" s="8" t="s">
        <v>36</v>
      </c>
      <c r="B25" s="9"/>
      <c r="C25" s="9"/>
      <c r="D25" s="9"/>
      <c r="E25" s="9"/>
      <c r="F25" s="10"/>
      <c r="G25" s="14"/>
      <c r="H25" s="14"/>
      <c r="I25" s="15"/>
      <c r="J25" s="15"/>
      <c r="K25" s="16"/>
    </row>
  </sheetData>
  <mergeCells count="1">
    <mergeCell ref="E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graphiques-1</vt:lpstr>
      <vt:lpstr>graphiques-2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Nomade</dc:creator>
  <cp:lastModifiedBy>Adrien Oriez</cp:lastModifiedBy>
  <dcterms:created xsi:type="dcterms:W3CDTF">2018-01-30T08:30:17Z</dcterms:created>
  <dcterms:modified xsi:type="dcterms:W3CDTF">2018-06-06T07:23:00Z</dcterms:modified>
</cp:coreProperties>
</file>